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100" windowHeight="11420" activeTab="1"/>
  </bookViews>
  <sheets>
    <sheet name="Class Progress Worksheet" sheetId="1" r:id="rId1"/>
    <sheet name="GPA Calculator" sheetId="2" r:id="rId2"/>
  </sheets>
  <definedNames>
    <definedName name="_xlnm.Print_Area" localSheetId="0">'Class Progress Worksheet'!$A$1:$U$38</definedName>
    <definedName name="_xlnm.Print_Area" localSheetId="1">'GPA Calculator'!$A$1:$L$42</definedName>
  </definedNames>
  <calcPr fullCalcOnLoad="1"/>
</workbook>
</file>

<file path=xl/comments1.xml><?xml version="1.0" encoding="utf-8"?>
<comments xmlns="http://schemas.openxmlformats.org/spreadsheetml/2006/main">
  <authors>
    <author>Rocco Lucci</author>
  </authors>
  <commentList>
    <comment ref="T7" authorId="0">
      <text>
        <r>
          <rPr>
            <b/>
            <sz val="8"/>
            <rFont val="Tahoma"/>
            <family val="0"/>
          </rPr>
          <t>480-500  A+ 
450-479  A   
430-449  B+ 
400-429  B
380-300  C+ 
350-379  C
330-349  D+ 
300-329  D
000-299  F</t>
        </r>
      </text>
    </comment>
  </commentList>
</comments>
</file>

<file path=xl/sharedStrings.xml><?xml version="1.0" encoding="utf-8"?>
<sst xmlns="http://schemas.openxmlformats.org/spreadsheetml/2006/main" count="147" uniqueCount="84">
  <si>
    <t xml:space="preserve">Targeting A Cumulative GPA </t>
  </si>
  <si>
    <t>Number of semester hours currently being taken</t>
  </si>
  <si>
    <t>Target Cum GPA</t>
  </si>
  <si>
    <t>Current Cum GPA</t>
  </si>
  <si>
    <t>Total credit hours</t>
  </si>
  <si>
    <t>GPA Calculation Worksheet</t>
  </si>
  <si>
    <t>Class 1</t>
  </si>
  <si>
    <t>Class 2</t>
  </si>
  <si>
    <t>Class 3</t>
  </si>
  <si>
    <t>Class 4</t>
  </si>
  <si>
    <t>Class 5</t>
  </si>
  <si>
    <t>Class 6</t>
  </si>
  <si>
    <t>Class 7</t>
  </si>
  <si>
    <t>A</t>
  </si>
  <si>
    <t>B+</t>
  </si>
  <si>
    <t>C</t>
  </si>
  <si>
    <t>D</t>
  </si>
  <si>
    <t>F</t>
  </si>
  <si>
    <t>B</t>
  </si>
  <si>
    <t>C+</t>
  </si>
  <si>
    <t>D+</t>
  </si>
  <si>
    <t>=</t>
  </si>
  <si>
    <t>Class 8</t>
  </si>
  <si>
    <t>Targeting A GPA for the Current Semester</t>
  </si>
  <si>
    <t>(From above)</t>
  </si>
  <si>
    <t xml:space="preserve">Quality points needed for a: </t>
  </si>
  <si>
    <t>If you get a</t>
  </si>
  <si>
    <t>this semester, your Cum will be:</t>
  </si>
  <si>
    <t>Quality points you have earned to date</t>
  </si>
  <si>
    <t>Number of credit hours attempted to date</t>
  </si>
  <si>
    <t>GPA you need this semester to earn a</t>
  </si>
  <si>
    <t>Total quality points earned for current semester</t>
  </si>
  <si>
    <t>GPA for current semester</t>
  </si>
  <si>
    <t>Current semester's GPA</t>
  </si>
  <si>
    <t>Grade Conversions</t>
  </si>
  <si>
    <t>Name:</t>
  </si>
  <si>
    <t>Crt Hrs</t>
  </si>
  <si>
    <t>Grade</t>
  </si>
  <si>
    <t>be changed</t>
  </si>
  <si>
    <t>Instructions:</t>
  </si>
  <si>
    <t>Total quality points needed to earn a:</t>
  </si>
  <si>
    <t>All grey boxes may</t>
  </si>
  <si>
    <t>Cumulative GPA</t>
  </si>
  <si>
    <t>Name</t>
  </si>
  <si>
    <t>Class</t>
  </si>
  <si>
    <t>Number of semester hours you are currently attempting</t>
  </si>
  <si>
    <t>Exam 1</t>
  </si>
  <si>
    <t>Exam 2</t>
  </si>
  <si>
    <t>Exam 3</t>
  </si>
  <si>
    <t>Assignments</t>
  </si>
  <si>
    <t>Paper 1</t>
  </si>
  <si>
    <t>Paper 2</t>
  </si>
  <si>
    <t>Paper 3</t>
  </si>
  <si>
    <t>Paper 4</t>
  </si>
  <si>
    <t>Quiz 1</t>
  </si>
  <si>
    <t>Quiz 2</t>
  </si>
  <si>
    <t>Quiz 3</t>
  </si>
  <si>
    <t>Quiz 4</t>
  </si>
  <si>
    <t>Presentation</t>
  </si>
  <si>
    <t>Out of</t>
  </si>
  <si>
    <t>Research</t>
  </si>
  <si>
    <t>Oral</t>
  </si>
  <si>
    <t>Totals</t>
  </si>
  <si>
    <t>Courses:</t>
  </si>
  <si>
    <t>Other</t>
  </si>
  <si>
    <t>Homework</t>
  </si>
  <si>
    <t>Participation</t>
  </si>
  <si>
    <t>Attendance</t>
  </si>
  <si>
    <t>Earned</t>
  </si>
  <si>
    <t>Listed below are the grades that I have received to date and the weight (or value) of each grade as indicated on my syllabus for each course.</t>
  </si>
  <si>
    <t>Weight</t>
  </si>
  <si>
    <t>Total Points Possible:</t>
  </si>
  <si>
    <t>Final Exam</t>
  </si>
  <si>
    <t>Midterm Exam</t>
  </si>
  <si>
    <t>Quiz 5</t>
  </si>
  <si>
    <t>Quiz 6</t>
  </si>
  <si>
    <t>Class Progress Worksheet</t>
  </si>
  <si>
    <t xml:space="preserve">As of: </t>
  </si>
  <si>
    <t>A+</t>
  </si>
  <si>
    <t>A-</t>
  </si>
  <si>
    <t>B-</t>
  </si>
  <si>
    <t>C-</t>
  </si>
  <si>
    <t>D-</t>
  </si>
  <si>
    <t>Quality Points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</si>
</sst>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0000"/>
    <numFmt numFmtId="175" formatCode="mmmm\ d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0" borderId="19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" fillId="34" borderId="0" xfId="0" applyFont="1" applyFill="1" applyAlignment="1">
      <alignment horizontal="left" vertical="center"/>
    </xf>
    <xf numFmtId="2" fontId="10" fillId="33" borderId="2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0" fillId="0" borderId="19" xfId="0" applyNumberFormat="1" applyFont="1" applyBorder="1" applyAlignment="1">
      <alignment vertical="top"/>
    </xf>
    <xf numFmtId="0" fontId="0" fillId="0" borderId="0" xfId="0" applyFont="1" applyBorder="1" applyAlignment="1">
      <alignment horizontal="left"/>
    </xf>
    <xf numFmtId="1" fontId="10" fillId="33" borderId="20" xfId="0" applyNumberFormat="1" applyFont="1" applyFill="1" applyBorder="1" applyAlignment="1" applyProtection="1">
      <alignment horizontal="center" vertical="center"/>
      <protection locked="0"/>
    </xf>
    <xf numFmtId="2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5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0" fillId="0" borderId="0" xfId="0" applyFont="1" applyAlignment="1">
      <alignment shrinkToFit="1"/>
    </xf>
    <xf numFmtId="0" fontId="1" fillId="0" borderId="21" xfId="0" applyFont="1" applyBorder="1" applyAlignment="1">
      <alignment shrinkToFit="1"/>
    </xf>
    <xf numFmtId="0" fontId="1" fillId="33" borderId="22" xfId="0" applyFont="1" applyFill="1" applyBorder="1" applyAlignment="1">
      <alignment horizontal="left" shrinkToFit="1"/>
    </xf>
    <xf numFmtId="0" fontId="1" fillId="33" borderId="0" xfId="0" applyFont="1" applyFill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23" xfId="0" applyFont="1" applyBorder="1" applyAlignment="1">
      <alignment horizontal="left" shrinkToFit="1"/>
    </xf>
    <xf numFmtId="0" fontId="1" fillId="33" borderId="0" xfId="0" applyFont="1" applyFill="1" applyBorder="1" applyAlignment="1">
      <alignment horizontal="left" shrinkToFit="1"/>
    </xf>
    <xf numFmtId="0" fontId="1" fillId="33" borderId="0" xfId="0" applyFont="1" applyFill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22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2" fontId="0" fillId="0" borderId="0" xfId="0" applyNumberFormat="1" applyFont="1" applyBorder="1" applyAlignment="1" applyProtection="1">
      <alignment horizontal="left" shrinkToFit="1"/>
      <protection locked="0"/>
    </xf>
    <xf numFmtId="2" fontId="0" fillId="0" borderId="0" xfId="0" applyNumberFormat="1" applyFont="1" applyBorder="1" applyAlignment="1" applyProtection="1">
      <alignment horizontal="center" shrinkToFit="1"/>
      <protection locked="0"/>
    </xf>
    <xf numFmtId="2" fontId="0" fillId="0" borderId="23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23" xfId="0" applyFont="1" applyBorder="1" applyAlignment="1">
      <alignment shrinkToFit="1"/>
    </xf>
    <xf numFmtId="0" fontId="0" fillId="33" borderId="24" xfId="0" applyFont="1" applyFill="1" applyBorder="1" applyAlignment="1">
      <alignment horizontal="center"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0" xfId="0" applyAlignment="1">
      <alignment shrinkToFit="1"/>
    </xf>
    <xf numFmtId="0" fontId="1" fillId="0" borderId="25" xfId="0" applyFont="1" applyBorder="1" applyAlignment="1">
      <alignment shrinkToFit="1"/>
    </xf>
    <xf numFmtId="0" fontId="1" fillId="33" borderId="26" xfId="0" applyFont="1" applyFill="1" applyBorder="1" applyAlignment="1">
      <alignment horizontal="center" shrinkToFit="1"/>
    </xf>
    <xf numFmtId="0" fontId="12" fillId="33" borderId="27" xfId="0" applyFont="1" applyFill="1" applyBorder="1" applyAlignment="1">
      <alignment horizontal="center" shrinkToFit="1"/>
    </xf>
    <xf numFmtId="0" fontId="1" fillId="0" borderId="27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shrinkToFit="1"/>
    </xf>
    <xf numFmtId="0" fontId="1" fillId="33" borderId="30" xfId="0" applyFont="1" applyFill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horizontal="center" shrinkToFit="1"/>
    </xf>
    <xf numFmtId="0" fontId="11" fillId="0" borderId="27" xfId="0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horizontal="center" shrinkToFit="1"/>
    </xf>
    <xf numFmtId="9" fontId="0" fillId="33" borderId="26" xfId="0" applyNumberFormat="1" applyFill="1" applyBorder="1" applyAlignment="1">
      <alignment horizontal="center" shrinkToFit="1"/>
    </xf>
    <xf numFmtId="0" fontId="11" fillId="33" borderId="27" xfId="0" applyFont="1" applyFill="1" applyBorder="1" applyAlignment="1">
      <alignment horizontal="center" shrinkToFit="1"/>
    </xf>
    <xf numFmtId="9" fontId="0" fillId="0" borderId="19" xfId="0" applyNumberFormat="1" applyBorder="1" applyAlignment="1">
      <alignment horizontal="center" shrinkToFit="1"/>
    </xf>
    <xf numFmtId="9" fontId="0" fillId="0" borderId="28" xfId="0" applyNumberFormat="1" applyBorder="1" applyAlignment="1">
      <alignment horizontal="center" shrinkToFit="1"/>
    </xf>
    <xf numFmtId="0" fontId="0" fillId="33" borderId="30" xfId="0" applyFill="1" applyBorder="1" applyAlignment="1">
      <alignment horizontal="center" shrinkToFit="1"/>
    </xf>
    <xf numFmtId="0" fontId="0" fillId="0" borderId="31" xfId="0" applyBorder="1" applyAlignment="1">
      <alignment shrinkToFit="1"/>
    </xf>
    <xf numFmtId="9" fontId="0" fillId="33" borderId="32" xfId="0" applyNumberFormat="1" applyFill="1" applyBorder="1" applyAlignment="1">
      <alignment horizontal="center" shrinkToFit="1"/>
    </xf>
    <xf numFmtId="0" fontId="11" fillId="33" borderId="33" xfId="0" applyFont="1" applyFill="1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9" fontId="0" fillId="0" borderId="35" xfId="0" applyNumberFormat="1" applyBorder="1" applyAlignment="1">
      <alignment horizontal="center" shrinkToFit="1"/>
    </xf>
    <xf numFmtId="9" fontId="0" fillId="33" borderId="36" xfId="0" applyNumberFormat="1" applyFill="1" applyBorder="1" applyAlignment="1">
      <alignment horizontal="center" shrinkToFit="1"/>
    </xf>
    <xf numFmtId="0" fontId="11" fillId="33" borderId="34" xfId="0" applyFont="1" applyFill="1" applyBorder="1" applyAlignment="1">
      <alignment horizontal="center" shrinkToFit="1"/>
    </xf>
    <xf numFmtId="9" fontId="0" fillId="0" borderId="37" xfId="0" applyNumberFormat="1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9" fontId="0" fillId="0" borderId="38" xfId="0" applyNumberFormat="1" applyBorder="1" applyAlignment="1">
      <alignment horizontal="center" shrinkToFit="1"/>
    </xf>
    <xf numFmtId="9" fontId="0" fillId="0" borderId="39" xfId="0" applyNumberFormat="1" applyBorder="1" applyAlignment="1">
      <alignment horizontal="center" shrinkToFit="1"/>
    </xf>
    <xf numFmtId="0" fontId="0" fillId="0" borderId="40" xfId="0" applyBorder="1" applyAlignment="1">
      <alignment shrinkToFit="1"/>
    </xf>
    <xf numFmtId="0" fontId="0" fillId="33" borderId="41" xfId="0" applyFill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9" fontId="0" fillId="0" borderId="11" xfId="0" applyNumberFormat="1" applyBorder="1" applyAlignment="1">
      <alignment horizontal="center" shrinkToFit="1"/>
    </xf>
    <xf numFmtId="9" fontId="0" fillId="33" borderId="43" xfId="0" applyNumberFormat="1" applyFill="1" applyBorder="1" applyAlignment="1">
      <alignment horizontal="center" shrinkToFit="1"/>
    </xf>
    <xf numFmtId="0" fontId="11" fillId="33" borderId="42" xfId="0" applyFont="1" applyFill="1" applyBorder="1" applyAlignment="1">
      <alignment horizontal="center" shrinkToFit="1"/>
    </xf>
    <xf numFmtId="0" fontId="0" fillId="0" borderId="44" xfId="0" applyBorder="1" applyAlignment="1">
      <alignment shrinkToFit="1"/>
    </xf>
    <xf numFmtId="0" fontId="0" fillId="33" borderId="45" xfId="0" applyFill="1" applyBorder="1" applyAlignment="1">
      <alignment horizontal="center" shrinkToFit="1"/>
    </xf>
    <xf numFmtId="9" fontId="0" fillId="0" borderId="26" xfId="0" applyNumberFormat="1" applyBorder="1" applyAlignment="1">
      <alignment horizontal="center" shrinkToFit="1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2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left" vertical="center" indent="1"/>
      <protection locked="0"/>
    </xf>
    <xf numFmtId="0" fontId="0" fillId="33" borderId="44" xfId="0" applyFont="1" applyFill="1" applyBorder="1" applyAlignment="1" applyProtection="1">
      <alignment horizontal="left" vertical="center" indent="1"/>
      <protection locked="0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8" fillId="35" borderId="15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>
      <alignment vertical="center"/>
    </xf>
    <xf numFmtId="2" fontId="0" fillId="35" borderId="16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/>
    </xf>
    <xf numFmtId="2" fontId="0" fillId="35" borderId="18" xfId="0" applyNumberFormat="1" applyFont="1" applyFill="1" applyBorder="1" applyAlignment="1">
      <alignment horizontal="center" vertical="center"/>
    </xf>
    <xf numFmtId="175" fontId="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 applyProtection="1">
      <alignment shrinkToFit="1"/>
      <protection locked="0"/>
    </xf>
    <xf numFmtId="0" fontId="0" fillId="0" borderId="16" xfId="0" applyBorder="1" applyAlignment="1">
      <alignment shrinkToFit="1"/>
    </xf>
    <xf numFmtId="2" fontId="7" fillId="0" borderId="10" xfId="0" applyNumberFormat="1" applyFont="1" applyBorder="1" applyAlignment="1" applyProtection="1">
      <alignment horizontal="left"/>
      <protection locked="0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4">
      <selection activeCell="C11" sqref="C11"/>
    </sheetView>
  </sheetViews>
  <sheetFormatPr defaultColWidth="8.8515625" defaultRowHeight="12.75"/>
  <cols>
    <col min="1" max="1" width="13.00390625" style="0" customWidth="1"/>
    <col min="2" max="5" width="5.7109375" style="70" customWidth="1"/>
    <col min="6" max="17" width="5.7109375" style="0" customWidth="1"/>
    <col min="18" max="18" width="11.28125" style="0" customWidth="1"/>
    <col min="19" max="20" width="6.7109375" style="0" customWidth="1"/>
    <col min="21" max="21" width="9.140625" style="76" customWidth="1"/>
  </cols>
  <sheetData>
    <row r="1" spans="1:17" ht="21" thickBot="1">
      <c r="A1" s="27" t="s">
        <v>76</v>
      </c>
      <c r="B1" s="27"/>
      <c r="C1"/>
      <c r="D1"/>
      <c r="G1" s="78"/>
      <c r="H1" s="50" t="s">
        <v>35</v>
      </c>
      <c r="I1" s="176">
        <f>'GPA Calculator'!G1</f>
        <v>0</v>
      </c>
      <c r="J1" s="176"/>
      <c r="K1" s="176"/>
      <c r="L1" s="176"/>
      <c r="M1" s="79" t="s">
        <v>77</v>
      </c>
      <c r="N1" s="172">
        <f ca="1">NOW()</f>
        <v>41967.39853773148</v>
      </c>
      <c r="O1" s="172"/>
      <c r="P1" s="172"/>
      <c r="Q1" s="173"/>
    </row>
    <row r="2" spans="1:7" ht="7.5" customHeight="1">
      <c r="A2" s="71"/>
      <c r="E2" s="77"/>
      <c r="F2" s="77"/>
      <c r="G2" s="77"/>
    </row>
    <row r="3" spans="1:21" s="13" customFormat="1" ht="12.75">
      <c r="A3" t="s">
        <v>69</v>
      </c>
      <c r="B3" s="32"/>
      <c r="C3" s="32"/>
      <c r="D3" s="72"/>
      <c r="E3" s="74"/>
      <c r="F3" s="73"/>
      <c r="U3" s="75"/>
    </row>
    <row r="4" spans="1:21" s="13" customFormat="1" ht="7.5" customHeight="1">
      <c r="A4"/>
      <c r="B4" s="32"/>
      <c r="C4" s="32"/>
      <c r="D4" s="72"/>
      <c r="E4" s="74"/>
      <c r="F4" s="73"/>
      <c r="U4" s="75"/>
    </row>
    <row r="5" spans="1:21" s="89" customFormat="1" ht="12.75">
      <c r="A5" s="80" t="s">
        <v>63</v>
      </c>
      <c r="B5" s="81">
        <v>1</v>
      </c>
      <c r="C5" s="82"/>
      <c r="D5" s="82"/>
      <c r="E5" s="83"/>
      <c r="F5" s="81">
        <v>2</v>
      </c>
      <c r="G5" s="82"/>
      <c r="H5" s="82"/>
      <c r="I5" s="83"/>
      <c r="J5" s="81">
        <v>3</v>
      </c>
      <c r="K5" s="82"/>
      <c r="L5" s="82"/>
      <c r="M5" s="83"/>
      <c r="N5" s="81">
        <v>4</v>
      </c>
      <c r="O5" s="82"/>
      <c r="P5" s="82"/>
      <c r="Q5" s="84"/>
      <c r="R5" s="85">
        <v>5</v>
      </c>
      <c r="S5" s="86"/>
      <c r="T5" s="87"/>
      <c r="U5" s="88"/>
    </row>
    <row r="6" spans="1:21" s="89" customFormat="1" ht="13.5" thickBot="1">
      <c r="A6" s="80"/>
      <c r="B6" s="90"/>
      <c r="C6" s="91"/>
      <c r="D6" s="92"/>
      <c r="E6" s="93"/>
      <c r="F6" s="90"/>
      <c r="G6" s="91"/>
      <c r="H6" s="92"/>
      <c r="I6" s="93"/>
      <c r="J6" s="90"/>
      <c r="K6" s="91"/>
      <c r="L6" s="92"/>
      <c r="M6" s="93"/>
      <c r="N6" s="90"/>
      <c r="O6" s="91"/>
      <c r="P6" s="92"/>
      <c r="Q6" s="94"/>
      <c r="R6" s="95"/>
      <c r="S6" s="88"/>
      <c r="T6" s="96"/>
      <c r="U6" s="88"/>
    </row>
    <row r="7" spans="1:21" s="89" customFormat="1" ht="13.5" thickBot="1">
      <c r="A7" s="80"/>
      <c r="B7" s="90"/>
      <c r="C7" s="91"/>
      <c r="D7" s="92"/>
      <c r="E7" s="93"/>
      <c r="F7" s="90"/>
      <c r="G7" s="91"/>
      <c r="H7" s="92"/>
      <c r="I7" s="93"/>
      <c r="J7" s="90"/>
      <c r="K7" s="91"/>
      <c r="L7" s="92"/>
      <c r="M7" s="93"/>
      <c r="N7" s="90"/>
      <c r="O7" s="91"/>
      <c r="P7" s="92"/>
      <c r="Q7" s="94"/>
      <c r="R7" s="174" t="s">
        <v>71</v>
      </c>
      <c r="S7" s="175"/>
      <c r="T7" s="97">
        <f>T37</f>
        <v>0</v>
      </c>
      <c r="U7" s="88"/>
    </row>
    <row r="8" spans="1:21" s="104" customFormat="1" ht="12.75">
      <c r="A8" s="98"/>
      <c r="B8" s="99"/>
      <c r="C8" s="100"/>
      <c r="D8" s="100"/>
      <c r="E8" s="100"/>
      <c r="F8" s="99"/>
      <c r="G8" s="100"/>
      <c r="H8" s="100"/>
      <c r="I8" s="100"/>
      <c r="J8" s="99"/>
      <c r="K8" s="100"/>
      <c r="L8" s="100"/>
      <c r="M8" s="100"/>
      <c r="N8" s="99"/>
      <c r="O8" s="100"/>
      <c r="P8" s="100"/>
      <c r="Q8" s="101"/>
      <c r="R8" s="102"/>
      <c r="S8" s="102"/>
      <c r="T8" s="103"/>
      <c r="U8" s="102"/>
    </row>
    <row r="9" spans="1:21" s="114" customFormat="1" ht="12.75">
      <c r="A9" s="105" t="s">
        <v>49</v>
      </c>
      <c r="B9" s="106" t="s">
        <v>70</v>
      </c>
      <c r="C9" s="107" t="s">
        <v>37</v>
      </c>
      <c r="D9" s="108" t="s">
        <v>59</v>
      </c>
      <c r="E9" s="109" t="s">
        <v>68</v>
      </c>
      <c r="F9" s="106" t="s">
        <v>70</v>
      </c>
      <c r="G9" s="107" t="s">
        <v>37</v>
      </c>
      <c r="H9" s="108" t="s">
        <v>59</v>
      </c>
      <c r="I9" s="109" t="s">
        <v>68</v>
      </c>
      <c r="J9" s="106" t="s">
        <v>70</v>
      </c>
      <c r="K9" s="107" t="s">
        <v>37</v>
      </c>
      <c r="L9" s="108" t="s">
        <v>59</v>
      </c>
      <c r="M9" s="109" t="s">
        <v>68</v>
      </c>
      <c r="N9" s="106" t="s">
        <v>70</v>
      </c>
      <c r="O9" s="107" t="s">
        <v>37</v>
      </c>
      <c r="P9" s="108" t="s">
        <v>59</v>
      </c>
      <c r="Q9" s="110" t="s">
        <v>68</v>
      </c>
      <c r="R9" s="111" t="s">
        <v>49</v>
      </c>
      <c r="S9" s="107" t="s">
        <v>37</v>
      </c>
      <c r="T9" s="112" t="s">
        <v>59</v>
      </c>
      <c r="U9" s="113"/>
    </row>
    <row r="10" spans="1:21" s="104" customFormat="1" ht="12.75">
      <c r="A10" s="115"/>
      <c r="B10" s="116"/>
      <c r="C10" s="117"/>
      <c r="D10" s="118"/>
      <c r="E10" s="119"/>
      <c r="F10" s="116"/>
      <c r="G10" s="117"/>
      <c r="H10" s="118"/>
      <c r="I10" s="119"/>
      <c r="J10" s="116"/>
      <c r="K10" s="117"/>
      <c r="L10" s="118"/>
      <c r="M10" s="119"/>
      <c r="N10" s="116"/>
      <c r="O10" s="117"/>
      <c r="P10" s="118"/>
      <c r="Q10" s="120"/>
      <c r="R10" s="121"/>
      <c r="S10" s="117"/>
      <c r="T10" s="122"/>
      <c r="U10" s="102"/>
    </row>
    <row r="11" spans="1:21" s="104" customFormat="1" ht="12.75">
      <c r="A11" s="115" t="s">
        <v>46</v>
      </c>
      <c r="B11" s="123"/>
      <c r="C11" s="124"/>
      <c r="D11" s="118">
        <f>IF(B11&gt;0,100,IF(B11&lt;100,""))</f>
      </c>
      <c r="E11" s="125">
        <f aca="true" t="shared" si="0" ref="E11:E36">IF(B11="","",(C11/D11)*B11)</f>
      </c>
      <c r="F11" s="123"/>
      <c r="G11" s="124"/>
      <c r="H11" s="118">
        <f>IF(F11&gt;0,100,IF(F11&lt;100,""))</f>
      </c>
      <c r="I11" s="125">
        <f>IF(F11="","",(G11/H11)*F11)</f>
      </c>
      <c r="J11" s="123"/>
      <c r="K11" s="124"/>
      <c r="L11" s="118">
        <f>IF(J11&gt;0,100,IF(J11&lt;100,""))</f>
      </c>
      <c r="M11" s="125">
        <f>IF(J11="","",(K11/L11)*J11)</f>
      </c>
      <c r="N11" s="123"/>
      <c r="O11" s="124"/>
      <c r="P11" s="118">
        <f>IF(N11&gt;0,100,IF(N11&lt;100,""))</f>
      </c>
      <c r="Q11" s="126">
        <f>IF(N11="","",(O11/P11)*N11)</f>
      </c>
      <c r="R11" s="121" t="s">
        <v>46</v>
      </c>
      <c r="S11" s="124"/>
      <c r="T11" s="127"/>
      <c r="U11" s="102"/>
    </row>
    <row r="12" spans="1:21" s="104" customFormat="1" ht="12.75">
      <c r="A12" s="115" t="s">
        <v>47</v>
      </c>
      <c r="B12" s="123"/>
      <c r="C12" s="124"/>
      <c r="D12" s="118">
        <f>IF(B12&gt;0,100,IF(B12&lt;100,""))</f>
      </c>
      <c r="E12" s="125">
        <f t="shared" si="0"/>
      </c>
      <c r="F12" s="123"/>
      <c r="G12" s="124"/>
      <c r="H12" s="118">
        <f>IF(F12&gt;0,100,IF(F12&lt;100,""))</f>
      </c>
      <c r="I12" s="125">
        <f>IF(F12="","",(G12/H12)*F12)</f>
      </c>
      <c r="J12" s="123"/>
      <c r="K12" s="124"/>
      <c r="L12" s="118">
        <f>IF(J12&gt;0,100,IF(J12&lt;100,""))</f>
      </c>
      <c r="M12" s="125">
        <f>IF(J12="","",(K12/L12)*J12)</f>
      </c>
      <c r="N12" s="123"/>
      <c r="O12" s="124"/>
      <c r="P12" s="118">
        <f>IF(N12&gt;0,100,IF(N12&lt;100,""))</f>
      </c>
      <c r="Q12" s="126">
        <f>IF(N12="","",(O12/P12)*N12)</f>
      </c>
      <c r="R12" s="121" t="s">
        <v>47</v>
      </c>
      <c r="S12" s="124"/>
      <c r="T12" s="127"/>
      <c r="U12" s="102"/>
    </row>
    <row r="13" spans="1:21" s="104" customFormat="1" ht="12.75">
      <c r="A13" s="115" t="s">
        <v>48</v>
      </c>
      <c r="B13" s="123"/>
      <c r="C13" s="124"/>
      <c r="D13" s="118">
        <f>IF(B13&gt;0,100,IF(B13&lt;100,""))</f>
      </c>
      <c r="E13" s="125">
        <f t="shared" si="0"/>
      </c>
      <c r="F13" s="123"/>
      <c r="G13" s="124"/>
      <c r="H13" s="118">
        <f>IF(F13&gt;0,100,IF(F13&lt;100,""))</f>
      </c>
      <c r="I13" s="125">
        <f>IF(F13="","",(G13/H13)*F13)</f>
      </c>
      <c r="J13" s="123"/>
      <c r="K13" s="124"/>
      <c r="L13" s="118">
        <f>IF(J13&gt;0,100,IF(J13&lt;100,""))</f>
      </c>
      <c r="M13" s="125">
        <f>IF(J13="","",(K13/L13)*J13)</f>
      </c>
      <c r="N13" s="123"/>
      <c r="O13" s="124"/>
      <c r="P13" s="118">
        <f>IF(N13&gt;0,100,IF(N13&lt;100,""))</f>
      </c>
      <c r="Q13" s="126">
        <f>IF(N13="","",(O13/P13)*N13)</f>
      </c>
      <c r="R13" s="121" t="s">
        <v>48</v>
      </c>
      <c r="S13" s="124"/>
      <c r="T13" s="127"/>
      <c r="U13" s="102"/>
    </row>
    <row r="14" spans="1:21" s="104" customFormat="1" ht="12.75">
      <c r="A14" s="115" t="s">
        <v>73</v>
      </c>
      <c r="B14" s="123"/>
      <c r="C14" s="124"/>
      <c r="D14" s="118">
        <f>IF(B14&gt;0,100,IF(B14&lt;100,""))</f>
      </c>
      <c r="E14" s="125">
        <f t="shared" si="0"/>
      </c>
      <c r="F14" s="123"/>
      <c r="G14" s="124"/>
      <c r="H14" s="118">
        <f>IF(F14&gt;0,100,IF(F14&lt;100,""))</f>
      </c>
      <c r="I14" s="125">
        <f>IF(F14="","",(G14/H14)*F14)</f>
      </c>
      <c r="J14" s="123"/>
      <c r="K14" s="124"/>
      <c r="L14" s="118">
        <f>IF(J14&gt;0,100,IF(J14&lt;100,""))</f>
      </c>
      <c r="M14" s="125">
        <f>IF(J14="","",(K14/L14)*J14)</f>
      </c>
      <c r="N14" s="123"/>
      <c r="O14" s="124"/>
      <c r="P14" s="118">
        <f>IF(N14&gt;0,100,IF(N14&lt;100,""))</f>
      </c>
      <c r="Q14" s="126">
        <f>IF(N14="","",(O14/P14)*N14)</f>
      </c>
      <c r="R14" s="121" t="s">
        <v>73</v>
      </c>
      <c r="S14" s="124"/>
      <c r="T14" s="127"/>
      <c r="U14" s="102"/>
    </row>
    <row r="15" spans="1:21" s="104" customFormat="1" ht="13.5" thickBot="1">
      <c r="A15" s="128" t="s">
        <v>72</v>
      </c>
      <c r="B15" s="129"/>
      <c r="C15" s="130"/>
      <c r="D15" s="131">
        <f>IF(B15&gt;0,100,IF(B15&lt;100,""))</f>
      </c>
      <c r="E15" s="132">
        <f t="shared" si="0"/>
      </c>
      <c r="F15" s="133"/>
      <c r="G15" s="134"/>
      <c r="H15" s="131">
        <f>IF(F15&gt;0,100,IF(F15&lt;100,""))</f>
      </c>
      <c r="I15" s="135">
        <f>IF(F15="","",(G15/H15)*F15)</f>
      </c>
      <c r="J15" s="129"/>
      <c r="K15" s="130"/>
      <c r="L15" s="136">
        <f aca="true" t="shared" si="1" ref="L15:L36">IF(J15&gt;0,100,IF(J15&lt;100,""))</f>
      </c>
      <c r="M15" s="137">
        <f aca="true" t="shared" si="2" ref="M15:M36">IF(J15="","",(K15/L15)*J15)</f>
      </c>
      <c r="N15" s="129"/>
      <c r="O15" s="130"/>
      <c r="P15" s="136">
        <f aca="true" t="shared" si="3" ref="P15:P36">IF(N15&gt;0,100,IF(N15&lt;100,""))</f>
      </c>
      <c r="Q15" s="138">
        <f aca="true" t="shared" si="4" ref="Q15:Q36">IF(N15="","",(O15/P15)*N15)</f>
      </c>
      <c r="R15" s="139" t="s">
        <v>72</v>
      </c>
      <c r="S15" s="130"/>
      <c r="T15" s="140"/>
      <c r="U15" s="102"/>
    </row>
    <row r="16" spans="1:21" s="104" customFormat="1" ht="12.75">
      <c r="A16" s="115" t="s">
        <v>50</v>
      </c>
      <c r="B16" s="123"/>
      <c r="C16" s="124"/>
      <c r="D16" s="141">
        <f aca="true" t="shared" si="5" ref="D16:D36">IF(B16&gt;0,100,IF(B16&lt;100,""))</f>
      </c>
      <c r="E16" s="142">
        <f t="shared" si="0"/>
      </c>
      <c r="F16" s="143"/>
      <c r="G16" s="144"/>
      <c r="H16" s="141">
        <f aca="true" t="shared" si="6" ref="H16:H36">IF(F16&gt;0,100,IF(F16&lt;100,""))</f>
      </c>
      <c r="I16" s="142">
        <f aca="true" t="shared" si="7" ref="I16:I36">IF(F16="","",(G16/H16)*F16)</f>
      </c>
      <c r="J16" s="123"/>
      <c r="K16" s="124"/>
      <c r="L16" s="118">
        <f t="shared" si="1"/>
      </c>
      <c r="M16" s="125">
        <f t="shared" si="2"/>
      </c>
      <c r="N16" s="123"/>
      <c r="O16" s="124"/>
      <c r="P16" s="118">
        <f t="shared" si="3"/>
      </c>
      <c r="Q16" s="126">
        <f t="shared" si="4"/>
      </c>
      <c r="R16" s="145" t="s">
        <v>50</v>
      </c>
      <c r="S16" s="144"/>
      <c r="T16" s="146"/>
      <c r="U16" s="102"/>
    </row>
    <row r="17" spans="1:21" s="104" customFormat="1" ht="12.75">
      <c r="A17" s="115" t="s">
        <v>51</v>
      </c>
      <c r="B17" s="123"/>
      <c r="C17" s="124"/>
      <c r="D17" s="118">
        <f t="shared" si="5"/>
      </c>
      <c r="E17" s="125">
        <f t="shared" si="0"/>
      </c>
      <c r="F17" s="123"/>
      <c r="G17" s="124"/>
      <c r="H17" s="118">
        <f t="shared" si="6"/>
      </c>
      <c r="I17" s="125">
        <f t="shared" si="7"/>
      </c>
      <c r="J17" s="123"/>
      <c r="K17" s="124"/>
      <c r="L17" s="118">
        <f t="shared" si="1"/>
      </c>
      <c r="M17" s="125">
        <f t="shared" si="2"/>
      </c>
      <c r="N17" s="123"/>
      <c r="O17" s="124"/>
      <c r="P17" s="118">
        <f t="shared" si="3"/>
      </c>
      <c r="Q17" s="126">
        <f t="shared" si="4"/>
      </c>
      <c r="R17" s="121" t="s">
        <v>51</v>
      </c>
      <c r="S17" s="124"/>
      <c r="T17" s="127"/>
      <c r="U17" s="102"/>
    </row>
    <row r="18" spans="1:21" s="104" customFormat="1" ht="12">
      <c r="A18" s="115" t="s">
        <v>52</v>
      </c>
      <c r="B18" s="123"/>
      <c r="C18" s="124"/>
      <c r="D18" s="118">
        <f t="shared" si="5"/>
      </c>
      <c r="E18" s="125">
        <f t="shared" si="0"/>
      </c>
      <c r="F18" s="123"/>
      <c r="G18" s="124"/>
      <c r="H18" s="118">
        <f t="shared" si="6"/>
      </c>
      <c r="I18" s="125">
        <f t="shared" si="7"/>
      </c>
      <c r="J18" s="123"/>
      <c r="K18" s="124"/>
      <c r="L18" s="118">
        <f t="shared" si="1"/>
      </c>
      <c r="M18" s="125">
        <f t="shared" si="2"/>
      </c>
      <c r="N18" s="123"/>
      <c r="O18" s="124"/>
      <c r="P18" s="118">
        <f t="shared" si="3"/>
      </c>
      <c r="Q18" s="126">
        <f t="shared" si="4"/>
      </c>
      <c r="R18" s="121" t="s">
        <v>52</v>
      </c>
      <c r="S18" s="124"/>
      <c r="T18" s="127"/>
      <c r="U18" s="102"/>
    </row>
    <row r="19" spans="1:21" s="104" customFormat="1" ht="12.75" thickBot="1">
      <c r="A19" s="128" t="s">
        <v>53</v>
      </c>
      <c r="B19" s="129"/>
      <c r="C19" s="130"/>
      <c r="D19" s="136">
        <f t="shared" si="5"/>
      </c>
      <c r="E19" s="137">
        <f t="shared" si="0"/>
      </c>
      <c r="F19" s="129"/>
      <c r="G19" s="130"/>
      <c r="H19" s="136">
        <f t="shared" si="6"/>
      </c>
      <c r="I19" s="137">
        <f t="shared" si="7"/>
      </c>
      <c r="J19" s="129"/>
      <c r="K19" s="130"/>
      <c r="L19" s="136">
        <f t="shared" si="1"/>
      </c>
      <c r="M19" s="137">
        <f t="shared" si="2"/>
      </c>
      <c r="N19" s="129"/>
      <c r="O19" s="130"/>
      <c r="P19" s="136">
        <f t="shared" si="3"/>
      </c>
      <c r="Q19" s="138">
        <f t="shared" si="4"/>
      </c>
      <c r="R19" s="139" t="s">
        <v>53</v>
      </c>
      <c r="S19" s="130"/>
      <c r="T19" s="140"/>
      <c r="U19" s="102"/>
    </row>
    <row r="20" spans="1:21" s="104" customFormat="1" ht="12">
      <c r="A20" s="115" t="s">
        <v>54</v>
      </c>
      <c r="B20" s="123"/>
      <c r="C20" s="124"/>
      <c r="D20" s="118">
        <f t="shared" si="5"/>
      </c>
      <c r="E20" s="125">
        <f t="shared" si="0"/>
      </c>
      <c r="F20" s="123"/>
      <c r="G20" s="124"/>
      <c r="H20" s="118">
        <f t="shared" si="6"/>
      </c>
      <c r="I20" s="125">
        <f t="shared" si="7"/>
      </c>
      <c r="J20" s="123"/>
      <c r="K20" s="124"/>
      <c r="L20" s="118">
        <f t="shared" si="1"/>
      </c>
      <c r="M20" s="125">
        <f t="shared" si="2"/>
      </c>
      <c r="N20" s="123"/>
      <c r="O20" s="124"/>
      <c r="P20" s="118">
        <f t="shared" si="3"/>
      </c>
      <c r="Q20" s="126">
        <f t="shared" si="4"/>
      </c>
      <c r="R20" s="145" t="s">
        <v>54</v>
      </c>
      <c r="S20" s="144"/>
      <c r="T20" s="146"/>
      <c r="U20" s="102"/>
    </row>
    <row r="21" spans="1:21" s="104" customFormat="1" ht="12">
      <c r="A21" s="115" t="s">
        <v>55</v>
      </c>
      <c r="B21" s="123"/>
      <c r="C21" s="124"/>
      <c r="D21" s="118">
        <f t="shared" si="5"/>
      </c>
      <c r="E21" s="125">
        <f t="shared" si="0"/>
      </c>
      <c r="F21" s="123"/>
      <c r="G21" s="124"/>
      <c r="H21" s="118">
        <f t="shared" si="6"/>
      </c>
      <c r="I21" s="125"/>
      <c r="J21" s="123"/>
      <c r="K21" s="124"/>
      <c r="L21" s="118">
        <f t="shared" si="1"/>
      </c>
      <c r="M21" s="125">
        <f t="shared" si="2"/>
      </c>
      <c r="N21" s="123"/>
      <c r="O21" s="124"/>
      <c r="P21" s="118">
        <f t="shared" si="3"/>
      </c>
      <c r="Q21" s="126">
        <f t="shared" si="4"/>
      </c>
      <c r="R21" s="121" t="s">
        <v>55</v>
      </c>
      <c r="S21" s="124"/>
      <c r="T21" s="127"/>
      <c r="U21" s="102"/>
    </row>
    <row r="22" spans="1:21" s="104" customFormat="1" ht="12">
      <c r="A22" s="115" t="s">
        <v>56</v>
      </c>
      <c r="B22" s="123"/>
      <c r="C22" s="124"/>
      <c r="D22" s="118">
        <f>IF(B22&gt;0,100,IF(B22&lt;100,""))</f>
      </c>
      <c r="E22" s="125">
        <f>IF(B22="","",(C22/D22)*B22)</f>
      </c>
      <c r="F22" s="123"/>
      <c r="G22" s="124"/>
      <c r="H22" s="118">
        <f>IF(F22&gt;0,100,IF(F22&lt;100,""))</f>
      </c>
      <c r="I22" s="125">
        <f>IF(F22="","",(G22/H22)*F22)</f>
      </c>
      <c r="J22" s="123"/>
      <c r="K22" s="124"/>
      <c r="L22" s="118">
        <f>IF(J22&gt;0,100,IF(J22&lt;100,""))</f>
      </c>
      <c r="M22" s="125">
        <f>IF(J22="","",(K22/L22)*J22)</f>
      </c>
      <c r="N22" s="123"/>
      <c r="O22" s="124"/>
      <c r="P22" s="118">
        <f>IF(N22&gt;0,100,IF(N22&lt;100,""))</f>
      </c>
      <c r="Q22" s="126">
        <f>IF(N22="","",(O22/P22)*N22)</f>
      </c>
      <c r="R22" s="121" t="s">
        <v>56</v>
      </c>
      <c r="S22" s="124"/>
      <c r="T22" s="127"/>
      <c r="U22" s="102"/>
    </row>
    <row r="23" spans="1:21" s="104" customFormat="1" ht="12">
      <c r="A23" s="115" t="s">
        <v>57</v>
      </c>
      <c r="B23" s="123"/>
      <c r="C23" s="124"/>
      <c r="D23" s="118">
        <f>IF(B23&gt;0,100,IF(B23&lt;100,""))</f>
      </c>
      <c r="E23" s="125">
        <f>IF(B23="","",(C23/D23)*B23)</f>
      </c>
      <c r="F23" s="123"/>
      <c r="G23" s="124"/>
      <c r="H23" s="118">
        <f>IF(F23&gt;0,100,IF(F23&lt;100,""))</f>
      </c>
      <c r="I23" s="125">
        <f>IF(F23="","",(G23/H23)*F23)</f>
      </c>
      <c r="J23" s="123"/>
      <c r="K23" s="124"/>
      <c r="L23" s="118">
        <f>IF(J23&gt;0,100,IF(J23&lt;100,""))</f>
      </c>
      <c r="M23" s="125">
        <f>IF(J23="","",(K23/L23)*J23)</f>
      </c>
      <c r="N23" s="123"/>
      <c r="O23" s="124"/>
      <c r="P23" s="118">
        <f>IF(N23&gt;0,100,IF(N23&lt;100,""))</f>
      </c>
      <c r="Q23" s="126">
        <f>IF(N23="","",(O23/P23)*N23)</f>
      </c>
      <c r="R23" s="121" t="s">
        <v>57</v>
      </c>
      <c r="S23" s="124"/>
      <c r="T23" s="127"/>
      <c r="U23" s="102"/>
    </row>
    <row r="24" spans="1:21" s="104" customFormat="1" ht="12">
      <c r="A24" s="115" t="s">
        <v>74</v>
      </c>
      <c r="B24" s="123"/>
      <c r="C24" s="124"/>
      <c r="D24" s="118">
        <f t="shared" si="5"/>
      </c>
      <c r="E24" s="125">
        <f t="shared" si="0"/>
      </c>
      <c r="F24" s="123"/>
      <c r="G24" s="124"/>
      <c r="H24" s="118">
        <f t="shared" si="6"/>
      </c>
      <c r="I24" s="125">
        <f t="shared" si="7"/>
      </c>
      <c r="J24" s="123"/>
      <c r="K24" s="124"/>
      <c r="L24" s="118">
        <f t="shared" si="1"/>
      </c>
      <c r="M24" s="125">
        <f t="shared" si="2"/>
      </c>
      <c r="N24" s="123"/>
      <c r="O24" s="124"/>
      <c r="P24" s="118">
        <f>IF(N24&gt;0,100,IF(N24&lt;100,""))</f>
      </c>
      <c r="Q24" s="126">
        <f t="shared" si="4"/>
      </c>
      <c r="R24" s="121" t="s">
        <v>74</v>
      </c>
      <c r="S24" s="124"/>
      <c r="T24" s="127"/>
      <c r="U24" s="102"/>
    </row>
    <row r="25" spans="1:21" s="104" customFormat="1" ht="12.75" thickBot="1">
      <c r="A25" s="128" t="s">
        <v>75</v>
      </c>
      <c r="B25" s="129"/>
      <c r="C25" s="130"/>
      <c r="D25" s="136">
        <f t="shared" si="5"/>
      </c>
      <c r="E25" s="137">
        <f t="shared" si="0"/>
      </c>
      <c r="F25" s="129"/>
      <c r="G25" s="130"/>
      <c r="H25" s="136">
        <f t="shared" si="6"/>
      </c>
      <c r="I25" s="137">
        <f t="shared" si="7"/>
      </c>
      <c r="J25" s="129"/>
      <c r="K25" s="130"/>
      <c r="L25" s="136">
        <f t="shared" si="1"/>
      </c>
      <c r="M25" s="137">
        <f t="shared" si="2"/>
      </c>
      <c r="N25" s="129"/>
      <c r="O25" s="130"/>
      <c r="P25" s="136">
        <f t="shared" si="3"/>
      </c>
      <c r="Q25" s="138">
        <f t="shared" si="4"/>
      </c>
      <c r="R25" s="139" t="s">
        <v>75</v>
      </c>
      <c r="S25" s="130"/>
      <c r="T25" s="140"/>
      <c r="U25" s="102"/>
    </row>
    <row r="26" spans="1:21" s="104" customFormat="1" ht="12">
      <c r="A26" s="115" t="s">
        <v>58</v>
      </c>
      <c r="B26" s="123"/>
      <c r="C26" s="124"/>
      <c r="D26" s="118">
        <f t="shared" si="5"/>
      </c>
      <c r="E26" s="125">
        <f t="shared" si="0"/>
      </c>
      <c r="F26" s="123"/>
      <c r="G26" s="124"/>
      <c r="H26" s="118">
        <f t="shared" si="6"/>
      </c>
      <c r="I26" s="125">
        <f t="shared" si="7"/>
      </c>
      <c r="J26" s="123"/>
      <c r="K26" s="124"/>
      <c r="L26" s="118">
        <f t="shared" si="1"/>
      </c>
      <c r="M26" s="125">
        <f t="shared" si="2"/>
      </c>
      <c r="N26" s="123"/>
      <c r="O26" s="124"/>
      <c r="P26" s="118">
        <f t="shared" si="3"/>
      </c>
      <c r="Q26" s="126">
        <f t="shared" si="4"/>
      </c>
      <c r="R26" s="145" t="s">
        <v>58</v>
      </c>
      <c r="S26" s="144"/>
      <c r="T26" s="146"/>
      <c r="U26" s="102"/>
    </row>
    <row r="27" spans="1:21" s="104" customFormat="1" ht="12">
      <c r="A27" s="115" t="s">
        <v>58</v>
      </c>
      <c r="B27" s="123"/>
      <c r="C27" s="124"/>
      <c r="D27" s="118">
        <f>IF(B27&gt;0,100,IF(B27&lt;100,""))</f>
      </c>
      <c r="E27" s="125">
        <f>IF(B27="","",(C27/D27)*B27)</f>
      </c>
      <c r="F27" s="123"/>
      <c r="G27" s="124"/>
      <c r="H27" s="118">
        <f>IF(F27&gt;0,100,IF(F27&lt;100,""))</f>
      </c>
      <c r="I27" s="125">
        <f>IF(F27="","",(G27/H27)*F27)</f>
      </c>
      <c r="J27" s="123"/>
      <c r="K27" s="124"/>
      <c r="L27" s="118">
        <f>IF(J27&gt;0,100,IF(J27&lt;100,""))</f>
      </c>
      <c r="M27" s="125">
        <f>IF(J27="","",(K27/L27)*J27)</f>
      </c>
      <c r="N27" s="123"/>
      <c r="O27" s="124"/>
      <c r="P27" s="118">
        <f>IF(N27&gt;0,100,IF(N27&lt;100,""))</f>
      </c>
      <c r="Q27" s="126">
        <f>IF(N27="","",(O27/P27)*N27)</f>
      </c>
      <c r="R27" s="121" t="s">
        <v>58</v>
      </c>
      <c r="S27" s="124"/>
      <c r="T27" s="127"/>
      <c r="U27" s="102"/>
    </row>
    <row r="28" spans="1:21" s="104" customFormat="1" ht="12">
      <c r="A28" s="115" t="s">
        <v>60</v>
      </c>
      <c r="B28" s="123"/>
      <c r="C28" s="124"/>
      <c r="D28" s="118">
        <f t="shared" si="5"/>
      </c>
      <c r="E28" s="125">
        <f t="shared" si="0"/>
      </c>
      <c r="F28" s="123"/>
      <c r="G28" s="124"/>
      <c r="H28" s="118">
        <f t="shared" si="6"/>
      </c>
      <c r="I28" s="125">
        <f t="shared" si="7"/>
      </c>
      <c r="J28" s="123"/>
      <c r="K28" s="124"/>
      <c r="L28" s="118">
        <f t="shared" si="1"/>
      </c>
      <c r="M28" s="125">
        <f t="shared" si="2"/>
      </c>
      <c r="N28" s="123"/>
      <c r="O28" s="124"/>
      <c r="P28" s="118">
        <f t="shared" si="3"/>
      </c>
      <c r="Q28" s="126">
        <f t="shared" si="4"/>
      </c>
      <c r="R28" s="121" t="s">
        <v>60</v>
      </c>
      <c r="S28" s="124"/>
      <c r="T28" s="127"/>
      <c r="U28" s="102"/>
    </row>
    <row r="29" spans="1:21" s="104" customFormat="1" ht="12">
      <c r="A29" s="115" t="s">
        <v>61</v>
      </c>
      <c r="B29" s="123"/>
      <c r="C29" s="124"/>
      <c r="D29" s="118">
        <f t="shared" si="5"/>
      </c>
      <c r="E29" s="125">
        <f t="shared" si="0"/>
      </c>
      <c r="F29" s="123"/>
      <c r="G29" s="124"/>
      <c r="H29" s="118">
        <f t="shared" si="6"/>
      </c>
      <c r="I29" s="125">
        <f t="shared" si="7"/>
      </c>
      <c r="J29" s="123"/>
      <c r="K29" s="124"/>
      <c r="L29" s="118">
        <f t="shared" si="1"/>
      </c>
      <c r="M29" s="125">
        <f t="shared" si="2"/>
      </c>
      <c r="N29" s="123"/>
      <c r="O29" s="124"/>
      <c r="P29" s="118">
        <f t="shared" si="3"/>
      </c>
      <c r="Q29" s="126">
        <f t="shared" si="4"/>
      </c>
      <c r="R29" s="121" t="s">
        <v>61</v>
      </c>
      <c r="S29" s="124"/>
      <c r="T29" s="127"/>
      <c r="U29" s="102"/>
    </row>
    <row r="30" spans="1:21" s="104" customFormat="1" ht="12">
      <c r="A30" s="115"/>
      <c r="B30" s="147"/>
      <c r="C30" s="117"/>
      <c r="D30" s="118">
        <f t="shared" si="5"/>
      </c>
      <c r="E30" s="125">
        <f t="shared" si="0"/>
      </c>
      <c r="F30" s="147"/>
      <c r="G30" s="117"/>
      <c r="H30" s="118">
        <f t="shared" si="6"/>
      </c>
      <c r="I30" s="125">
        <f t="shared" si="7"/>
      </c>
      <c r="J30" s="147"/>
      <c r="K30" s="117"/>
      <c r="L30" s="118">
        <f t="shared" si="1"/>
      </c>
      <c r="M30" s="125">
        <f t="shared" si="2"/>
      </c>
      <c r="N30" s="147"/>
      <c r="O30" s="117"/>
      <c r="P30" s="118">
        <f t="shared" si="3"/>
      </c>
      <c r="Q30" s="126">
        <f t="shared" si="4"/>
      </c>
      <c r="R30" s="121"/>
      <c r="S30" s="117"/>
      <c r="T30" s="122"/>
      <c r="U30" s="102"/>
    </row>
    <row r="31" spans="1:21" s="104" customFormat="1" ht="12">
      <c r="A31" s="115" t="s">
        <v>65</v>
      </c>
      <c r="B31" s="123"/>
      <c r="C31" s="124"/>
      <c r="D31" s="118">
        <f t="shared" si="5"/>
      </c>
      <c r="E31" s="125">
        <f t="shared" si="0"/>
      </c>
      <c r="F31" s="123"/>
      <c r="G31" s="124"/>
      <c r="H31" s="118">
        <f t="shared" si="6"/>
      </c>
      <c r="I31" s="125">
        <f t="shared" si="7"/>
      </c>
      <c r="J31" s="123"/>
      <c r="K31" s="124"/>
      <c r="L31" s="118">
        <f t="shared" si="1"/>
      </c>
      <c r="M31" s="125">
        <f t="shared" si="2"/>
      </c>
      <c r="N31" s="123"/>
      <c r="O31" s="124"/>
      <c r="P31" s="118">
        <f t="shared" si="3"/>
      </c>
      <c r="Q31" s="126">
        <f t="shared" si="4"/>
      </c>
      <c r="R31" s="121" t="s">
        <v>65</v>
      </c>
      <c r="S31" s="124"/>
      <c r="T31" s="127"/>
      <c r="U31" s="102"/>
    </row>
    <row r="32" spans="1:21" s="104" customFormat="1" ht="12">
      <c r="A32" s="115" t="s">
        <v>66</v>
      </c>
      <c r="B32" s="123"/>
      <c r="C32" s="124"/>
      <c r="D32" s="118">
        <f t="shared" si="5"/>
      </c>
      <c r="E32" s="125">
        <f t="shared" si="0"/>
      </c>
      <c r="F32" s="123"/>
      <c r="G32" s="124"/>
      <c r="H32" s="118">
        <f t="shared" si="6"/>
      </c>
      <c r="I32" s="125">
        <f t="shared" si="7"/>
      </c>
      <c r="J32" s="123"/>
      <c r="K32" s="124"/>
      <c r="L32" s="118">
        <f t="shared" si="1"/>
      </c>
      <c r="M32" s="125">
        <f t="shared" si="2"/>
      </c>
      <c r="N32" s="123"/>
      <c r="O32" s="124"/>
      <c r="P32" s="118">
        <f t="shared" si="3"/>
      </c>
      <c r="Q32" s="126">
        <f t="shared" si="4"/>
      </c>
      <c r="R32" s="121" t="s">
        <v>66</v>
      </c>
      <c r="S32" s="124"/>
      <c r="T32" s="127"/>
      <c r="U32" s="102"/>
    </row>
    <row r="33" spans="1:21" s="104" customFormat="1" ht="12">
      <c r="A33" s="115" t="s">
        <v>67</v>
      </c>
      <c r="B33" s="123"/>
      <c r="C33" s="124"/>
      <c r="D33" s="118">
        <f t="shared" si="5"/>
      </c>
      <c r="E33" s="125">
        <f t="shared" si="0"/>
      </c>
      <c r="F33" s="123"/>
      <c r="G33" s="124"/>
      <c r="H33" s="118">
        <f t="shared" si="6"/>
      </c>
      <c r="I33" s="125">
        <f t="shared" si="7"/>
      </c>
      <c r="J33" s="123"/>
      <c r="K33" s="124"/>
      <c r="L33" s="118">
        <f t="shared" si="1"/>
      </c>
      <c r="M33" s="125">
        <f t="shared" si="2"/>
      </c>
      <c r="N33" s="123"/>
      <c r="O33" s="124"/>
      <c r="P33" s="118">
        <f t="shared" si="3"/>
      </c>
      <c r="Q33" s="126">
        <f t="shared" si="4"/>
      </c>
      <c r="R33" s="121" t="s">
        <v>67</v>
      </c>
      <c r="S33" s="124"/>
      <c r="T33" s="127"/>
      <c r="U33" s="102"/>
    </row>
    <row r="34" spans="1:21" s="104" customFormat="1" ht="12">
      <c r="A34" s="115"/>
      <c r="B34" s="147"/>
      <c r="C34" s="117"/>
      <c r="D34" s="118">
        <f t="shared" si="5"/>
      </c>
      <c r="E34" s="125">
        <f t="shared" si="0"/>
      </c>
      <c r="F34" s="147"/>
      <c r="G34" s="117"/>
      <c r="H34" s="118">
        <f t="shared" si="6"/>
      </c>
      <c r="I34" s="125">
        <f t="shared" si="7"/>
      </c>
      <c r="J34" s="147"/>
      <c r="K34" s="117"/>
      <c r="L34" s="118">
        <f t="shared" si="1"/>
      </c>
      <c r="M34" s="125">
        <f t="shared" si="2"/>
      </c>
      <c r="N34" s="147"/>
      <c r="O34" s="117"/>
      <c r="P34" s="118">
        <f t="shared" si="3"/>
      </c>
      <c r="Q34" s="126">
        <f t="shared" si="4"/>
      </c>
      <c r="R34" s="121"/>
      <c r="S34" s="117"/>
      <c r="T34" s="122"/>
      <c r="U34" s="102"/>
    </row>
    <row r="35" spans="1:21" s="104" customFormat="1" ht="12">
      <c r="A35" s="115" t="s">
        <v>64</v>
      </c>
      <c r="B35" s="123"/>
      <c r="C35" s="124"/>
      <c r="D35" s="118">
        <f t="shared" si="5"/>
      </c>
      <c r="E35" s="125">
        <f t="shared" si="0"/>
      </c>
      <c r="F35" s="123"/>
      <c r="G35" s="124"/>
      <c r="H35" s="118">
        <f t="shared" si="6"/>
      </c>
      <c r="I35" s="125">
        <f t="shared" si="7"/>
      </c>
      <c r="J35" s="123"/>
      <c r="K35" s="124"/>
      <c r="L35" s="118">
        <f t="shared" si="1"/>
      </c>
      <c r="M35" s="125">
        <f t="shared" si="2"/>
      </c>
      <c r="N35" s="123"/>
      <c r="O35" s="124"/>
      <c r="P35" s="118">
        <f t="shared" si="3"/>
      </c>
      <c r="Q35" s="126">
        <f t="shared" si="4"/>
      </c>
      <c r="R35" s="121" t="s">
        <v>64</v>
      </c>
      <c r="S35" s="124"/>
      <c r="T35" s="127"/>
      <c r="U35" s="102"/>
    </row>
    <row r="36" spans="1:21" s="104" customFormat="1" ht="12">
      <c r="A36" s="115"/>
      <c r="B36" s="147"/>
      <c r="C36" s="117"/>
      <c r="D36" s="118">
        <f t="shared" si="5"/>
      </c>
      <c r="E36" s="125">
        <f t="shared" si="0"/>
      </c>
      <c r="F36" s="147"/>
      <c r="G36" s="117"/>
      <c r="H36" s="118">
        <f t="shared" si="6"/>
      </c>
      <c r="I36" s="125">
        <f t="shared" si="7"/>
      </c>
      <c r="J36" s="147"/>
      <c r="K36" s="117"/>
      <c r="L36" s="118">
        <f t="shared" si="1"/>
      </c>
      <c r="M36" s="125">
        <f t="shared" si="2"/>
      </c>
      <c r="N36" s="147"/>
      <c r="O36" s="117"/>
      <c r="P36" s="118">
        <f t="shared" si="3"/>
      </c>
      <c r="Q36" s="126">
        <f t="shared" si="4"/>
      </c>
      <c r="R36" s="121"/>
      <c r="S36" s="117"/>
      <c r="T36" s="122"/>
      <c r="U36" s="102"/>
    </row>
    <row r="37" spans="1:21" s="104" customFormat="1" ht="12">
      <c r="A37" s="115" t="s">
        <v>62</v>
      </c>
      <c r="B37" s="147">
        <f>SUM(B11:B36)</f>
        <v>0</v>
      </c>
      <c r="C37" s="118"/>
      <c r="D37" s="118"/>
      <c r="E37" s="125">
        <f>SUM(E11:E36)</f>
        <v>0</v>
      </c>
      <c r="F37" s="147">
        <f>SUM(F11:F36)</f>
        <v>0</v>
      </c>
      <c r="G37" s="118"/>
      <c r="H37" s="118"/>
      <c r="I37" s="125">
        <f>SUM(I11:I36)</f>
        <v>0</v>
      </c>
      <c r="J37" s="147">
        <f>SUM(J11:J36)</f>
        <v>0</v>
      </c>
      <c r="K37" s="118"/>
      <c r="L37" s="118"/>
      <c r="M37" s="125">
        <f>SUM(M11:M36)</f>
        <v>0</v>
      </c>
      <c r="N37" s="147">
        <f>SUM(N11:N36)</f>
        <v>0</v>
      </c>
      <c r="O37" s="118"/>
      <c r="P37" s="118"/>
      <c r="Q37" s="126">
        <f>SUM(Q11:Q36)</f>
        <v>0</v>
      </c>
      <c r="R37" s="121" t="s">
        <v>62</v>
      </c>
      <c r="S37" s="118">
        <f>SUM(S11:S36)</f>
        <v>0</v>
      </c>
      <c r="T37" s="122">
        <f>SUM(T11:T36)</f>
        <v>0</v>
      </c>
      <c r="U37" s="102"/>
    </row>
    <row r="38" spans="2:21" s="104" customFormat="1" ht="12">
      <c r="B38" s="100"/>
      <c r="C38" s="100"/>
      <c r="D38" s="100"/>
      <c r="E38" s="100"/>
      <c r="U38" s="102"/>
    </row>
  </sheetData>
  <sheetProtection/>
  <mergeCells count="3">
    <mergeCell ref="N1:Q1"/>
    <mergeCell ref="R7:S7"/>
    <mergeCell ref="I1:L1"/>
  </mergeCells>
  <printOptions/>
  <pageMargins left="0.25" right="0.25" top="1" bottom="0.5" header="0.5" footer="0.5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C15" sqref="C15"/>
    </sheetView>
  </sheetViews>
  <sheetFormatPr defaultColWidth="8.8515625" defaultRowHeight="12.75"/>
  <cols>
    <col min="1" max="1" width="7.7109375" style="0" customWidth="1"/>
    <col min="2" max="2" width="18.8515625" style="0" customWidth="1"/>
    <col min="3" max="3" width="7.00390625" style="0" customWidth="1"/>
    <col min="4" max="4" width="8.28125" style="0" customWidth="1"/>
    <col min="5" max="5" width="4.8515625" style="4" customWidth="1"/>
    <col min="6" max="6" width="14.28125" style="0" customWidth="1"/>
    <col min="7" max="7" width="10.421875" style="9" customWidth="1"/>
    <col min="8" max="8" width="3.421875" style="0" customWidth="1"/>
    <col min="9" max="9" width="3.28125" style="0" customWidth="1"/>
    <col min="10" max="10" width="3.421875" style="0" customWidth="1"/>
    <col min="11" max="11" width="5.140625" style="0" customWidth="1"/>
    <col min="12" max="12" width="7.28125" style="0" customWidth="1"/>
    <col min="13" max="13" width="8.28125" style="0" customWidth="1"/>
  </cols>
  <sheetData>
    <row r="1" spans="1:12" ht="18.75" thickBot="1">
      <c r="A1" s="27" t="s">
        <v>5</v>
      </c>
      <c r="B1" s="27"/>
      <c r="F1" s="50" t="s">
        <v>35</v>
      </c>
      <c r="G1" s="176"/>
      <c r="H1" s="176"/>
      <c r="I1" s="176"/>
      <c r="J1" s="176"/>
      <c r="K1" s="176"/>
      <c r="L1" s="176"/>
    </row>
    <row r="2" spans="5:7" s="13" customFormat="1" ht="12.75" thickBot="1">
      <c r="E2" s="14"/>
      <c r="G2" s="15"/>
    </row>
    <row r="3" spans="1:12" s="13" customFormat="1" ht="16.5">
      <c r="A3" s="2" t="s">
        <v>23</v>
      </c>
      <c r="B3" s="2"/>
      <c r="E3" s="14"/>
      <c r="G3" s="15"/>
      <c r="I3" s="33"/>
      <c r="J3" s="34"/>
      <c r="K3" s="35" t="s">
        <v>39</v>
      </c>
      <c r="L3" s="36"/>
    </row>
    <row r="4" spans="5:12" s="13" customFormat="1" ht="12.75" thickBot="1">
      <c r="E4" s="14"/>
      <c r="G4" s="15"/>
      <c r="I4" s="37"/>
      <c r="J4" s="38"/>
      <c r="K4" s="39" t="s">
        <v>41</v>
      </c>
      <c r="L4" s="40"/>
    </row>
    <row r="5" spans="1:12" s="13" customFormat="1" ht="13.5" thickBot="1">
      <c r="A5" s="55" t="s">
        <v>45</v>
      </c>
      <c r="B5" s="55"/>
      <c r="C5" s="56"/>
      <c r="D5" s="56"/>
      <c r="E5" s="57"/>
      <c r="F5" s="56"/>
      <c r="G5" s="65">
        <v>16</v>
      </c>
      <c r="I5" s="41"/>
      <c r="J5" s="42"/>
      <c r="K5" s="44" t="s">
        <v>38</v>
      </c>
      <c r="L5" s="43"/>
    </row>
    <row r="6" spans="5:7" s="13" customFormat="1" ht="12.75" thickBot="1">
      <c r="E6" s="14"/>
      <c r="G6" s="15"/>
    </row>
    <row r="7" spans="1:13" s="1" customFormat="1" ht="16.5" customHeight="1">
      <c r="A7" s="30" t="s">
        <v>44</v>
      </c>
      <c r="B7" s="30" t="s">
        <v>43</v>
      </c>
      <c r="C7" s="3" t="s">
        <v>36</v>
      </c>
      <c r="D7" s="3" t="s">
        <v>37</v>
      </c>
      <c r="E7" s="5"/>
      <c r="F7" s="180" t="s">
        <v>83</v>
      </c>
      <c r="G7" s="180"/>
      <c r="I7" s="156"/>
      <c r="J7" s="157"/>
      <c r="K7" s="158" t="s">
        <v>34</v>
      </c>
      <c r="L7" s="159"/>
      <c r="M7" s="26"/>
    </row>
    <row r="8" spans="1:14" s="28" customFormat="1" ht="16.5" customHeight="1">
      <c r="A8" s="63" t="s">
        <v>6</v>
      </c>
      <c r="B8" s="154"/>
      <c r="C8" s="151">
        <v>3</v>
      </c>
      <c r="D8" s="152"/>
      <c r="E8" s="153" t="s">
        <v>21</v>
      </c>
      <c r="F8" s="177">
        <f>C8*D8</f>
        <v>0</v>
      </c>
      <c r="G8" s="177"/>
      <c r="I8" s="160"/>
      <c r="J8" s="161" t="s">
        <v>78</v>
      </c>
      <c r="K8" s="162" t="s">
        <v>21</v>
      </c>
      <c r="L8" s="163">
        <v>4</v>
      </c>
      <c r="M8" s="148"/>
      <c r="N8" s="64"/>
    </row>
    <row r="9" spans="1:14" s="28" customFormat="1" ht="16.5" customHeight="1">
      <c r="A9" s="58" t="s">
        <v>7</v>
      </c>
      <c r="B9" s="154"/>
      <c r="C9" s="151">
        <v>3</v>
      </c>
      <c r="D9" s="152"/>
      <c r="E9" s="153" t="s">
        <v>21</v>
      </c>
      <c r="F9" s="177">
        <f>C9*D9</f>
        <v>0</v>
      </c>
      <c r="G9" s="177"/>
      <c r="I9" s="160"/>
      <c r="J9" s="161" t="s">
        <v>13</v>
      </c>
      <c r="K9" s="162" t="s">
        <v>21</v>
      </c>
      <c r="L9" s="163">
        <v>4</v>
      </c>
      <c r="N9" s="64"/>
    </row>
    <row r="10" spans="1:14" s="28" customFormat="1" ht="16.5" customHeight="1">
      <c r="A10" s="58" t="s">
        <v>8</v>
      </c>
      <c r="B10" s="154"/>
      <c r="C10" s="151">
        <v>3</v>
      </c>
      <c r="D10" s="152"/>
      <c r="E10" s="153" t="s">
        <v>21</v>
      </c>
      <c r="F10" s="177">
        <f aca="true" t="shared" si="0" ref="F10:F15">C10*D10</f>
        <v>0</v>
      </c>
      <c r="G10" s="177"/>
      <c r="I10" s="160"/>
      <c r="J10" s="161" t="s">
        <v>79</v>
      </c>
      <c r="K10" s="162" t="s">
        <v>21</v>
      </c>
      <c r="L10" s="163">
        <v>3.67</v>
      </c>
      <c r="N10" s="64"/>
    </row>
    <row r="11" spans="1:14" s="28" customFormat="1" ht="16.5" customHeight="1">
      <c r="A11" s="58" t="s">
        <v>9</v>
      </c>
      <c r="B11" s="154"/>
      <c r="C11" s="151">
        <v>3</v>
      </c>
      <c r="D11" s="152"/>
      <c r="E11" s="153" t="s">
        <v>21</v>
      </c>
      <c r="F11" s="177">
        <f t="shared" si="0"/>
        <v>0</v>
      </c>
      <c r="G11" s="177"/>
      <c r="I11" s="160"/>
      <c r="J11" s="161" t="s">
        <v>14</v>
      </c>
      <c r="K11" s="162" t="s">
        <v>21</v>
      </c>
      <c r="L11" s="163">
        <v>3.33</v>
      </c>
      <c r="N11" s="64"/>
    </row>
    <row r="12" spans="1:14" s="28" customFormat="1" ht="16.5" customHeight="1">
      <c r="A12" s="59" t="s">
        <v>10</v>
      </c>
      <c r="B12" s="155"/>
      <c r="C12" s="151">
        <v>3</v>
      </c>
      <c r="D12" s="152"/>
      <c r="E12" s="153" t="s">
        <v>21</v>
      </c>
      <c r="F12" s="177">
        <f t="shared" si="0"/>
        <v>0</v>
      </c>
      <c r="G12" s="177"/>
      <c r="I12" s="160"/>
      <c r="J12" s="161" t="s">
        <v>18</v>
      </c>
      <c r="K12" s="162" t="s">
        <v>21</v>
      </c>
      <c r="L12" s="163">
        <v>3</v>
      </c>
      <c r="N12" s="64"/>
    </row>
    <row r="13" spans="1:14" s="28" customFormat="1" ht="16.5" customHeight="1">
      <c r="A13" s="58" t="s">
        <v>11</v>
      </c>
      <c r="B13" s="154"/>
      <c r="C13" s="151">
        <v>1</v>
      </c>
      <c r="D13" s="152"/>
      <c r="E13" s="153" t="s">
        <v>21</v>
      </c>
      <c r="F13" s="177">
        <f t="shared" si="0"/>
        <v>0</v>
      </c>
      <c r="G13" s="177"/>
      <c r="I13" s="160"/>
      <c r="J13" s="161" t="s">
        <v>80</v>
      </c>
      <c r="K13" s="162" t="s">
        <v>21</v>
      </c>
      <c r="L13" s="163">
        <v>2.67</v>
      </c>
      <c r="N13" s="64"/>
    </row>
    <row r="14" spans="1:14" s="28" customFormat="1" ht="16.5" customHeight="1">
      <c r="A14" s="58" t="s">
        <v>12</v>
      </c>
      <c r="B14" s="154"/>
      <c r="C14" s="151"/>
      <c r="D14" s="152"/>
      <c r="E14" s="153" t="s">
        <v>21</v>
      </c>
      <c r="F14" s="177">
        <f t="shared" si="0"/>
        <v>0</v>
      </c>
      <c r="G14" s="177"/>
      <c r="I14" s="160"/>
      <c r="J14" s="161" t="s">
        <v>19</v>
      </c>
      <c r="K14" s="162" t="s">
        <v>21</v>
      </c>
      <c r="L14" s="163">
        <v>2.33</v>
      </c>
      <c r="N14" s="64"/>
    </row>
    <row r="15" spans="1:15" s="29" customFormat="1" ht="16.5" customHeight="1">
      <c r="A15" s="58" t="s">
        <v>22</v>
      </c>
      <c r="B15" s="154"/>
      <c r="C15" s="151">
        <v>0</v>
      </c>
      <c r="D15" s="152"/>
      <c r="E15" s="153" t="s">
        <v>21</v>
      </c>
      <c r="F15" s="177">
        <f t="shared" si="0"/>
        <v>0</v>
      </c>
      <c r="G15" s="177"/>
      <c r="I15" s="160"/>
      <c r="J15" s="161" t="s">
        <v>15</v>
      </c>
      <c r="K15" s="162" t="s">
        <v>21</v>
      </c>
      <c r="L15" s="163">
        <v>2</v>
      </c>
      <c r="M15" s="28"/>
      <c r="N15" s="64"/>
      <c r="O15" s="28"/>
    </row>
    <row r="16" spans="3:15" s="17" customFormat="1" ht="15">
      <c r="C16" s="18"/>
      <c r="D16" s="19"/>
      <c r="E16" s="18"/>
      <c r="G16" s="20"/>
      <c r="I16" s="164"/>
      <c r="J16" s="161" t="s">
        <v>81</v>
      </c>
      <c r="K16" s="162" t="s">
        <v>21</v>
      </c>
      <c r="L16" s="163">
        <v>1.67</v>
      </c>
      <c r="N16" s="21"/>
      <c r="O16" s="149"/>
    </row>
    <row r="17" spans="1:14" s="17" customFormat="1" ht="12">
      <c r="A17" s="17" t="s">
        <v>31</v>
      </c>
      <c r="C17" s="18"/>
      <c r="D17" s="19"/>
      <c r="E17" s="18"/>
      <c r="F17" s="178">
        <f>SUM(F8:F15)</f>
        <v>0</v>
      </c>
      <c r="G17" s="178"/>
      <c r="I17" s="164"/>
      <c r="J17" s="161" t="s">
        <v>20</v>
      </c>
      <c r="K17" s="162" t="s">
        <v>21</v>
      </c>
      <c r="L17" s="163">
        <v>1.33</v>
      </c>
      <c r="N17" s="21"/>
    </row>
    <row r="18" spans="3:14" s="17" customFormat="1" ht="12">
      <c r="C18" s="18"/>
      <c r="D18" s="19"/>
      <c r="E18" s="18"/>
      <c r="G18" s="20"/>
      <c r="I18" s="164"/>
      <c r="J18" s="161" t="s">
        <v>16</v>
      </c>
      <c r="K18" s="162" t="s">
        <v>21</v>
      </c>
      <c r="L18" s="163">
        <v>1</v>
      </c>
      <c r="N18" s="21"/>
    </row>
    <row r="19" spans="1:15" s="69" customFormat="1" ht="15" customHeight="1" thickBot="1">
      <c r="A19" s="67" t="s">
        <v>32</v>
      </c>
      <c r="B19" s="67"/>
      <c r="C19" s="67"/>
      <c r="D19" s="67"/>
      <c r="E19" s="68"/>
      <c r="F19" s="179">
        <f>F17/G5</f>
        <v>0</v>
      </c>
      <c r="G19" s="179"/>
      <c r="I19" s="165"/>
      <c r="J19" s="166" t="s">
        <v>82</v>
      </c>
      <c r="K19" s="162" t="s">
        <v>21</v>
      </c>
      <c r="L19" s="167">
        <v>0.67</v>
      </c>
      <c r="N19" s="150"/>
      <c r="O19" s="150"/>
    </row>
    <row r="20" spans="5:15" s="13" customFormat="1" ht="12.75" thickBot="1">
      <c r="E20" s="14"/>
      <c r="G20" s="15"/>
      <c r="I20" s="168"/>
      <c r="J20" s="169" t="s">
        <v>17</v>
      </c>
      <c r="K20" s="170" t="s">
        <v>21</v>
      </c>
      <c r="L20" s="171">
        <v>0</v>
      </c>
      <c r="N20" s="150"/>
      <c r="O20" s="150"/>
    </row>
    <row r="21" spans="1:12" s="13" customFormat="1" ht="16.5">
      <c r="A21" s="2" t="s">
        <v>0</v>
      </c>
      <c r="B21" s="2"/>
      <c r="E21" s="14"/>
      <c r="G21" s="15"/>
      <c r="I21" s="51"/>
      <c r="J21" s="51"/>
      <c r="K21" s="51"/>
      <c r="L21" s="51"/>
    </row>
    <row r="22" spans="5:12" s="13" customFormat="1" ht="12.75" thickBot="1">
      <c r="E22" s="14"/>
      <c r="G22" s="15"/>
      <c r="I22" s="51"/>
      <c r="J22" s="51"/>
      <c r="K22" s="51"/>
      <c r="L22" s="51"/>
    </row>
    <row r="23" spans="1:12" s="13" customFormat="1" ht="13.5" thickBot="1">
      <c r="A23" s="55" t="s">
        <v>29</v>
      </c>
      <c r="B23" s="55"/>
      <c r="C23" s="56"/>
      <c r="D23" s="56"/>
      <c r="E23" s="57"/>
      <c r="F23" s="56"/>
      <c r="G23" s="65"/>
      <c r="I23" s="51"/>
      <c r="J23" s="51"/>
      <c r="K23" s="51"/>
      <c r="L23" s="51"/>
    </row>
    <row r="24" spans="5:12" s="13" customFormat="1" ht="12.75" thickBot="1">
      <c r="E24" s="14"/>
      <c r="G24" s="15"/>
      <c r="I24" s="51"/>
      <c r="J24" s="51"/>
      <c r="K24" s="51"/>
      <c r="L24" s="51"/>
    </row>
    <row r="25" spans="1:12" s="1" customFormat="1" ht="13.5" thickBot="1">
      <c r="A25" s="55" t="s">
        <v>28</v>
      </c>
      <c r="B25" s="55"/>
      <c r="C25" s="55"/>
      <c r="D25" s="55"/>
      <c r="E25" s="60"/>
      <c r="F25" s="55"/>
      <c r="G25" s="66"/>
      <c r="I25" s="52"/>
      <c r="J25" s="52"/>
      <c r="K25" s="52"/>
      <c r="L25" s="52"/>
    </row>
    <row r="26" spans="5:12" s="13" customFormat="1" ht="12">
      <c r="E26" s="14"/>
      <c r="G26" s="15"/>
      <c r="I26" s="51"/>
      <c r="J26" s="51"/>
      <c r="K26" s="51"/>
      <c r="L26" s="51"/>
    </row>
    <row r="27" spans="1:12" s="13" customFormat="1" ht="12">
      <c r="A27" s="13" t="s">
        <v>3</v>
      </c>
      <c r="E27" s="14"/>
      <c r="G27" s="15" t="e">
        <f>G25/G23</f>
        <v>#DIV/0!</v>
      </c>
      <c r="I27" s="51"/>
      <c r="J27" s="51"/>
      <c r="K27" s="51"/>
      <c r="L27" s="51"/>
    </row>
    <row r="28" spans="5:12" s="13" customFormat="1" ht="12">
      <c r="E28" s="14"/>
      <c r="G28" s="15"/>
      <c r="I28" s="51"/>
      <c r="J28" s="51"/>
      <c r="K28" s="51"/>
      <c r="L28" s="51"/>
    </row>
    <row r="29" spans="1:12" s="13" customFormat="1" ht="12">
      <c r="A29" s="6" t="s">
        <v>1</v>
      </c>
      <c r="B29" s="6"/>
      <c r="C29" s="6"/>
      <c r="D29" s="6"/>
      <c r="E29" s="7"/>
      <c r="F29" s="31" t="s">
        <v>24</v>
      </c>
      <c r="G29" s="10"/>
      <c r="I29" s="51"/>
      <c r="J29" s="51"/>
      <c r="K29" s="51"/>
      <c r="L29" s="51"/>
    </row>
    <row r="30" spans="5:12" s="13" customFormat="1" ht="12">
      <c r="E30" s="14"/>
      <c r="G30" s="15"/>
      <c r="I30" s="51"/>
      <c r="J30" s="51"/>
      <c r="K30" s="51"/>
      <c r="L30" s="51"/>
    </row>
    <row r="31" spans="1:12" s="13" customFormat="1" ht="12">
      <c r="A31" s="13" t="s">
        <v>4</v>
      </c>
      <c r="E31" s="14"/>
      <c r="G31" s="15">
        <f>G23+G29</f>
        <v>0</v>
      </c>
      <c r="I31" s="51"/>
      <c r="J31" s="51"/>
      <c r="K31" s="51"/>
      <c r="L31" s="51"/>
    </row>
    <row r="32" spans="5:12" s="13" customFormat="1" ht="12.75" thickBot="1">
      <c r="E32" s="14"/>
      <c r="G32" s="15"/>
      <c r="I32" s="51"/>
      <c r="J32" s="51"/>
      <c r="K32" s="51"/>
      <c r="L32" s="51"/>
    </row>
    <row r="33" spans="1:12" s="6" customFormat="1" ht="15.75" thickBot="1">
      <c r="A33" s="45" t="s">
        <v>2</v>
      </c>
      <c r="B33" s="45"/>
      <c r="C33" s="46"/>
      <c r="D33" s="46"/>
      <c r="E33" s="47"/>
      <c r="F33" s="46"/>
      <c r="G33" s="61">
        <v>2</v>
      </c>
      <c r="H33" s="62"/>
      <c r="I33" s="53"/>
      <c r="J33" s="53"/>
      <c r="K33" s="53"/>
      <c r="L33" s="53"/>
    </row>
    <row r="34" spans="5:12" s="13" customFormat="1" ht="12">
      <c r="E34" s="14"/>
      <c r="G34" s="15"/>
      <c r="I34" s="51"/>
      <c r="J34" s="51"/>
      <c r="K34" s="51"/>
      <c r="L34" s="51"/>
    </row>
    <row r="35" spans="1:12" s="13" customFormat="1" ht="12">
      <c r="A35" s="13" t="s">
        <v>25</v>
      </c>
      <c r="D35" s="48">
        <f>G33</f>
        <v>2</v>
      </c>
      <c r="G35" s="15">
        <f>G31*G33</f>
        <v>0</v>
      </c>
      <c r="I35" s="51"/>
      <c r="J35" s="51"/>
      <c r="K35" s="51"/>
      <c r="L35" s="51"/>
    </row>
    <row r="36" spans="1:12" s="13" customFormat="1" ht="12">
      <c r="A36" s="13" t="s">
        <v>40</v>
      </c>
      <c r="D36" s="48">
        <f>G33</f>
        <v>2</v>
      </c>
      <c r="G36" s="15">
        <f>G35-G25</f>
        <v>0</v>
      </c>
      <c r="I36" s="51"/>
      <c r="J36" s="51"/>
      <c r="K36" s="51"/>
      <c r="L36" s="51"/>
    </row>
    <row r="37" spans="4:12" s="13" customFormat="1" ht="12">
      <c r="D37" s="32"/>
      <c r="E37" s="14"/>
      <c r="G37" s="15"/>
      <c r="I37" s="51"/>
      <c r="J37" s="51"/>
      <c r="K37" s="51"/>
      <c r="L37" s="51"/>
    </row>
    <row r="38" spans="1:12" s="8" customFormat="1" ht="12.75" thickBot="1">
      <c r="A38" s="12" t="s">
        <v>30</v>
      </c>
      <c r="B38" s="12"/>
      <c r="C38" s="12"/>
      <c r="D38" s="49">
        <f>G33</f>
        <v>2</v>
      </c>
      <c r="E38" s="12" t="s">
        <v>42</v>
      </c>
      <c r="F38" s="12"/>
      <c r="G38" s="11" t="e">
        <f>G36/G29</f>
        <v>#DIV/0!</v>
      </c>
      <c r="I38" s="54"/>
      <c r="J38" s="54"/>
      <c r="K38" s="54"/>
      <c r="L38" s="54"/>
    </row>
    <row r="39" spans="5:12" s="13" customFormat="1" ht="12">
      <c r="E39" s="14"/>
      <c r="G39" s="15"/>
      <c r="I39" s="51"/>
      <c r="J39" s="51"/>
      <c r="K39" s="51"/>
      <c r="L39" s="53"/>
    </row>
    <row r="40" spans="1:12" s="13" customFormat="1" ht="12">
      <c r="A40" s="13" t="s">
        <v>33</v>
      </c>
      <c r="E40" s="14"/>
      <c r="F40" s="31" t="s">
        <v>24</v>
      </c>
      <c r="G40" s="24">
        <f>F19</f>
        <v>0</v>
      </c>
      <c r="I40" s="51"/>
      <c r="J40" s="51"/>
      <c r="K40" s="51"/>
      <c r="L40" s="51"/>
    </row>
    <row r="41" spans="5:12" s="13" customFormat="1" ht="12">
      <c r="E41" s="14"/>
      <c r="G41" s="15"/>
      <c r="I41" s="51"/>
      <c r="J41" s="51"/>
      <c r="K41" s="51"/>
      <c r="L41" s="51"/>
    </row>
    <row r="42" spans="1:12" s="13" customFormat="1" ht="12.75" thickBot="1">
      <c r="A42" s="16" t="s">
        <v>26</v>
      </c>
      <c r="B42" s="16"/>
      <c r="C42" s="23"/>
      <c r="D42" s="16" t="s">
        <v>27</v>
      </c>
      <c r="E42" s="22"/>
      <c r="F42" s="16"/>
      <c r="G42" s="25" t="e">
        <f>(G25+F17)/G31</f>
        <v>#DIV/0!</v>
      </c>
      <c r="I42" s="51"/>
      <c r="J42" s="51"/>
      <c r="K42" s="51"/>
      <c r="L42" s="51"/>
    </row>
  </sheetData>
  <sheetProtection/>
  <mergeCells count="12">
    <mergeCell ref="F9:G9"/>
    <mergeCell ref="F10:G10"/>
    <mergeCell ref="F15:G15"/>
    <mergeCell ref="F17:G17"/>
    <mergeCell ref="F19:G19"/>
    <mergeCell ref="G1:L1"/>
    <mergeCell ref="F11:G11"/>
    <mergeCell ref="F12:G12"/>
    <mergeCell ref="F13:G13"/>
    <mergeCell ref="F14:G14"/>
    <mergeCell ref="F7:G7"/>
    <mergeCell ref="F8:G8"/>
  </mergeCells>
  <printOptions/>
  <pageMargins left="0.75" right="0.5" top="0.5" bottom="0.5" header="0.5" footer="0.5"/>
  <pageSetup horizontalDpi="300" verticalDpi="300" orientation="portrait"/>
  <headerFooter alignWithMargins="0">
    <oddFooter>&amp;L&amp;"Helvetica,Regular"&amp;8Niagara University - OAS
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Niagara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Lucci</dc:creator>
  <cp:keywords/>
  <dc:description/>
  <cp:lastModifiedBy>Stefanie Wichhart</cp:lastModifiedBy>
  <cp:lastPrinted>2007-12-06T22:03:52Z</cp:lastPrinted>
  <dcterms:created xsi:type="dcterms:W3CDTF">2000-01-20T18:44:17Z</dcterms:created>
  <dcterms:modified xsi:type="dcterms:W3CDTF">2014-11-24T15:49:20Z</dcterms:modified>
  <cp:category/>
  <cp:version/>
  <cp:contentType/>
  <cp:contentStatus/>
</cp:coreProperties>
</file>